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d546d0a40f712/Documents/Goldfield Ranch Fire District/Finances/Budgets/FY2026/"/>
    </mc:Choice>
  </mc:AlternateContent>
  <xr:revisionPtr revIDLastSave="0" documentId="8_{0DDE2CBA-B29C-4350-BEF9-837C22116724}" xr6:coauthVersionLast="47" xr6:coauthVersionMax="47" xr10:uidLastSave="{00000000-0000-0000-0000-000000000000}"/>
  <bookViews>
    <workbookView xWindow="28680" yWindow="-120" windowWidth="29040" windowHeight="15720" xr2:uid="{94CF49EA-4BD9-434D-BA78-6E8504623108}"/>
  </bookViews>
  <sheets>
    <sheet name="Sheet1" sheetId="1" r:id="rId1"/>
  </sheets>
  <externalReferences>
    <externalReference r:id="rId2"/>
  </externalReferences>
  <definedNames>
    <definedName name="BudgetYear">'[1]Tax calculation and summary'!$E$9</definedName>
    <definedName name="FireDistrictName">'[1]Tax calculation and summary'!$E$7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C73" i="1"/>
  <c r="E69" i="1"/>
  <c r="E66" i="1"/>
  <c r="E73" i="1" s="1"/>
  <c r="E62" i="1"/>
  <c r="D62" i="1"/>
  <c r="C62" i="1"/>
  <c r="E49" i="1"/>
  <c r="D49" i="1"/>
  <c r="C49" i="1"/>
  <c r="E35" i="1"/>
  <c r="D35" i="1"/>
  <c r="D74" i="1" s="1"/>
  <c r="C35" i="1"/>
  <c r="C74" i="1" s="1"/>
  <c r="B28" i="1"/>
  <c r="E23" i="1"/>
  <c r="D23" i="1"/>
  <c r="C23" i="1"/>
  <c r="E3" i="1"/>
  <c r="D3" i="1"/>
  <c r="C3" i="1"/>
  <c r="C1" i="1"/>
  <c r="E74" i="1" l="1"/>
</calcChain>
</file>

<file path=xl/sharedStrings.xml><?xml version="1.0" encoding="utf-8"?>
<sst xmlns="http://schemas.openxmlformats.org/spreadsheetml/2006/main" count="119" uniqueCount="107">
  <si>
    <t>Fire district name:</t>
  </si>
  <si>
    <t>Financial resources available at July 1</t>
  </si>
  <si>
    <t>1.</t>
  </si>
  <si>
    <t>Beginning fund balance/(deficit)—unrestricted unencumbered</t>
  </si>
  <si>
    <t>2.</t>
  </si>
  <si>
    <t>Beginning fund balance—restricted</t>
  </si>
  <si>
    <t>Revenues</t>
  </si>
  <si>
    <t>3.</t>
  </si>
  <si>
    <t>Secondary property tax revenue</t>
  </si>
  <si>
    <t>4.</t>
  </si>
  <si>
    <t>Fire district assistance tax</t>
  </si>
  <si>
    <t>5.</t>
  </si>
  <si>
    <t>Wildland</t>
  </si>
  <si>
    <t>6.</t>
  </si>
  <si>
    <t>Operating revenues</t>
  </si>
  <si>
    <t>7.</t>
  </si>
  <si>
    <t>Grants</t>
  </si>
  <si>
    <t>8.</t>
  </si>
  <si>
    <t>Bonds</t>
  </si>
  <si>
    <t>9.</t>
  </si>
  <si>
    <t>Interest</t>
  </si>
  <si>
    <t>10.</t>
  </si>
  <si>
    <t>Donations</t>
  </si>
  <si>
    <t>11.</t>
  </si>
  <si>
    <t>Miscellaneous</t>
  </si>
  <si>
    <t>12.</t>
  </si>
  <si>
    <r>
      <t>Other (specify)</t>
    </r>
    <r>
      <rPr>
        <u/>
        <sz val="11"/>
        <color theme="1"/>
        <rFont val="Arial"/>
        <family val="2"/>
      </rPr>
      <t xml:space="preserve"> ___Payment in Lieu of Taxes______________</t>
    </r>
  </si>
  <si>
    <r>
      <t>Other (specify)</t>
    </r>
    <r>
      <rPr>
        <u/>
        <sz val="11"/>
        <color theme="1"/>
        <rFont val="Arial"/>
        <family val="2"/>
      </rPr>
      <t xml:space="preserve"> _________________</t>
    </r>
  </si>
  <si>
    <t>13.</t>
  </si>
  <si>
    <t>Total financial resources available</t>
  </si>
  <si>
    <t>Expenses</t>
  </si>
  <si>
    <t>14.</t>
  </si>
  <si>
    <t>Personnel:</t>
  </si>
  <si>
    <t>15.</t>
  </si>
  <si>
    <t>16.</t>
  </si>
  <si>
    <t>Salaries &amp; wages</t>
  </si>
  <si>
    <t>17.</t>
  </si>
  <si>
    <t>Health insurance</t>
  </si>
  <si>
    <t>18.</t>
  </si>
  <si>
    <t>Pension &amp; other retirement benefits</t>
  </si>
  <si>
    <t>19.</t>
  </si>
  <si>
    <r>
      <t>Other (specify)</t>
    </r>
    <r>
      <rPr>
        <u/>
        <sz val="10"/>
        <color theme="1"/>
        <rFont val="Arial"/>
        <family val="2"/>
      </rPr>
      <t xml:space="preserve"> _________________</t>
    </r>
  </si>
  <si>
    <t>20.</t>
  </si>
  <si>
    <t>Total personnel expenses</t>
  </si>
  <si>
    <t>Operating:</t>
  </si>
  <si>
    <t>21.</t>
  </si>
  <si>
    <t>Fuel</t>
  </si>
  <si>
    <t>22.</t>
  </si>
  <si>
    <t>Tools &amp; minor equipment</t>
  </si>
  <si>
    <t>23.</t>
  </si>
  <si>
    <t>Contracted services</t>
  </si>
  <si>
    <t>24.</t>
  </si>
  <si>
    <t>Supplies</t>
  </si>
  <si>
    <t>25.</t>
  </si>
  <si>
    <t>Vehicle repair</t>
  </si>
  <si>
    <t>26.</t>
  </si>
  <si>
    <t>Training &amp; prevention</t>
  </si>
  <si>
    <t>27.</t>
  </si>
  <si>
    <t>Maintenance &amp; repair—operating</t>
  </si>
  <si>
    <t>28.</t>
  </si>
  <si>
    <t>Communications</t>
  </si>
  <si>
    <t>29.</t>
  </si>
  <si>
    <t>Contingencies &amp; emergencies</t>
  </si>
  <si>
    <t>30.</t>
  </si>
  <si>
    <t>31.</t>
  </si>
  <si>
    <t>Total operating expenses</t>
  </si>
  <si>
    <t>Capital:</t>
  </si>
  <si>
    <t>32.</t>
  </si>
  <si>
    <t>Land, building, &amp; construction</t>
  </si>
  <si>
    <t>33.</t>
  </si>
  <si>
    <t>Vehicles</t>
  </si>
  <si>
    <t>34.</t>
  </si>
  <si>
    <t>Lease payments</t>
  </si>
  <si>
    <t>35.</t>
  </si>
  <si>
    <t>Machinery &amp; equipment</t>
  </si>
  <si>
    <t>36.</t>
  </si>
  <si>
    <t>Maintenance &amp; repair—capital</t>
  </si>
  <si>
    <t>37.</t>
  </si>
  <si>
    <t>Reserve for future years—carryforward</t>
  </si>
  <si>
    <t>38.</t>
  </si>
  <si>
    <t>Debt service—principal</t>
  </si>
  <si>
    <t>39.</t>
  </si>
  <si>
    <t>Debt service—interest</t>
  </si>
  <si>
    <t>40.</t>
  </si>
  <si>
    <t>41.</t>
  </si>
  <si>
    <t>Total capital expenses</t>
  </si>
  <si>
    <t>42.</t>
  </si>
  <si>
    <t>Administrative:</t>
  </si>
  <si>
    <t>43.</t>
  </si>
  <si>
    <t>Administrative equipment</t>
  </si>
  <si>
    <t>44.</t>
  </si>
  <si>
    <t>Insurance</t>
  </si>
  <si>
    <t>45.</t>
  </si>
  <si>
    <t>Utilities</t>
  </si>
  <si>
    <t>46.</t>
  </si>
  <si>
    <t>Professional services</t>
  </si>
  <si>
    <t>47.</t>
  </si>
  <si>
    <t>Subscriptions, dues, fees</t>
  </si>
  <si>
    <t>48.</t>
  </si>
  <si>
    <t>General administrative expenses</t>
  </si>
  <si>
    <t>49.</t>
  </si>
  <si>
    <r>
      <t>Other (specify)</t>
    </r>
    <r>
      <rPr>
        <u/>
        <sz val="10"/>
        <color theme="1"/>
        <rFont val="Arial"/>
        <family val="2"/>
      </rPr>
      <t xml:space="preserve"> _Training________________</t>
    </r>
  </si>
  <si>
    <r>
      <t>Other (specify)</t>
    </r>
    <r>
      <rPr>
        <u/>
        <sz val="10"/>
        <color theme="1"/>
        <rFont val="Arial"/>
        <family val="2"/>
      </rPr>
      <t xml:space="preserve"> ___Election Costs___________</t>
    </r>
  </si>
  <si>
    <t>50.</t>
  </si>
  <si>
    <t>Total administrative expenses</t>
  </si>
  <si>
    <t>51.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</si>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</sst>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0C385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AEEF3"/>
        <bgColor rgb="FFF1CCB5"/>
      </patternFill>
    </fill>
    <fill>
      <patternFill patternType="solid">
        <fgColor rgb="FF5C0004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45D7E"/>
      </patternFill>
    </fill>
    <fill>
      <patternFill patternType="solid">
        <fgColor theme="0"/>
        <bgColor rgb="FF7B3C1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7" fillId="4" borderId="0" xfId="3" quotePrefix="1" applyNumberFormat="1" applyFont="1" applyFill="1" applyAlignment="1">
      <alignment horizontal="right"/>
    </xf>
    <xf numFmtId="0" fontId="8" fillId="0" borderId="4" xfId="0" applyFont="1" applyBorder="1" applyAlignment="1">
      <alignment horizontal="left" vertical="center" wrapText="1" indent="2"/>
    </xf>
    <xf numFmtId="164" fontId="3" fillId="5" borderId="5" xfId="2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 indent="2"/>
    </xf>
    <xf numFmtId="164" fontId="3" fillId="5" borderId="6" xfId="2" applyNumberFormat="1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horizontal="left" vertical="center"/>
    </xf>
    <xf numFmtId="0" fontId="3" fillId="0" borderId="0" xfId="0" applyFont="1"/>
    <xf numFmtId="43" fontId="3" fillId="5" borderId="5" xfId="1" applyFont="1" applyFill="1" applyBorder="1" applyAlignment="1" applyProtection="1">
      <alignment vertical="center"/>
      <protection locked="0"/>
    </xf>
    <xf numFmtId="49" fontId="3" fillId="0" borderId="0" xfId="0" quotePrefix="1" applyNumberFormat="1" applyFont="1" applyAlignment="1">
      <alignment horizontal="right"/>
    </xf>
    <xf numFmtId="49" fontId="8" fillId="0" borderId="0" xfId="0" quotePrefix="1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 indent="2"/>
      <protection locked="0"/>
    </xf>
    <xf numFmtId="164" fontId="3" fillId="5" borderId="8" xfId="2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 indent="2"/>
      <protection locked="0"/>
    </xf>
    <xf numFmtId="164" fontId="3" fillId="5" borderId="10" xfId="2" applyNumberFormat="1" applyFon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right" vertical="center"/>
    </xf>
    <xf numFmtId="164" fontId="8" fillId="0" borderId="12" xfId="2" applyNumberFormat="1" applyFont="1" applyBorder="1" applyAlignment="1">
      <alignment vertical="center"/>
    </xf>
    <xf numFmtId="0" fontId="0" fillId="0" borderId="13" xfId="0" applyBorder="1"/>
    <xf numFmtId="0" fontId="5" fillId="6" borderId="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4" borderId="4" xfId="3" applyFont="1" applyFill="1" applyBorder="1"/>
    <xf numFmtId="0" fontId="3" fillId="0" borderId="15" xfId="0" applyFont="1" applyBorder="1"/>
    <xf numFmtId="0" fontId="3" fillId="7" borderId="16" xfId="2" applyNumberFormat="1" applyFont="1" applyFill="1" applyBorder="1" applyProtection="1">
      <protection locked="0"/>
    </xf>
    <xf numFmtId="0" fontId="3" fillId="0" borderId="17" xfId="0" applyFont="1" applyBorder="1" applyAlignment="1">
      <alignment horizontal="left" vertical="center" indent="2"/>
    </xf>
    <xf numFmtId="164" fontId="3" fillId="5" borderId="6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 indent="2"/>
      <protection locked="0"/>
    </xf>
    <xf numFmtId="164" fontId="3" fillId="5" borderId="18" xfId="0" applyNumberFormat="1" applyFont="1" applyFill="1" applyBorder="1" applyAlignment="1" applyProtection="1">
      <alignment vertical="center"/>
      <protection locked="0"/>
    </xf>
    <xf numFmtId="164" fontId="3" fillId="5" borderId="19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right" vertical="center"/>
    </xf>
    <xf numFmtId="43" fontId="3" fillId="0" borderId="21" xfId="1" applyFont="1" applyFill="1" applyBorder="1" applyAlignment="1" applyProtection="1">
      <alignment vertical="center"/>
    </xf>
    <xf numFmtId="0" fontId="3" fillId="0" borderId="3" xfId="0" applyFont="1" applyBorder="1"/>
    <xf numFmtId="164" fontId="3" fillId="0" borderId="14" xfId="0" applyNumberFormat="1" applyFont="1" applyBorder="1"/>
    <xf numFmtId="0" fontId="3" fillId="0" borderId="0" xfId="0" quotePrefix="1" applyFont="1" applyAlignment="1">
      <alignment horizontal="right"/>
    </xf>
    <xf numFmtId="49" fontId="8" fillId="8" borderId="0" xfId="0" quotePrefix="1" applyNumberFormat="1" applyFont="1" applyFill="1" applyAlignment="1">
      <alignment horizontal="right"/>
    </xf>
    <xf numFmtId="0" fontId="3" fillId="0" borderId="20" xfId="0" applyFont="1" applyBorder="1" applyAlignment="1" applyProtection="1">
      <alignment horizontal="left" vertical="center" indent="2"/>
      <protection locked="0"/>
    </xf>
    <xf numFmtId="43" fontId="3" fillId="0" borderId="22" xfId="1" applyFont="1" applyFill="1" applyBorder="1" applyAlignment="1" applyProtection="1">
      <alignment vertical="center"/>
    </xf>
    <xf numFmtId="0" fontId="8" fillId="9" borderId="23" xfId="0" applyFont="1" applyFill="1" applyBorder="1" applyAlignment="1">
      <alignment horizontal="right" vertical="center"/>
    </xf>
    <xf numFmtId="164" fontId="8" fillId="10" borderId="12" xfId="0" applyNumberFormat="1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26</xdr:row>
      <xdr:rowOff>3175</xdr:rowOff>
    </xdr:from>
    <xdr:to>
      <xdr:col>1</xdr:col>
      <xdr:colOff>66675</xdr:colOff>
      <xdr:row>26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9DE628-A0AE-45D5-8E3C-33536E3F57B9}"/>
            </a:ext>
          </a:extLst>
        </xdr:cNvPr>
        <xdr:cNvSpPr txBox="1"/>
      </xdr:nvSpPr>
      <xdr:spPr>
        <a:xfrm>
          <a:off x="384175" y="52514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4</xdr:col>
      <xdr:colOff>3175</xdr:colOff>
      <xdr:row>56</xdr:row>
      <xdr:rowOff>3175</xdr:rowOff>
    </xdr:from>
    <xdr:to>
      <xdr:col>4</xdr:col>
      <xdr:colOff>66675</xdr:colOff>
      <xdr:row>56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2E295B-8AF8-4FFE-8953-671AC7F23B01}"/>
            </a:ext>
          </a:extLst>
        </xdr:cNvPr>
        <xdr:cNvSpPr txBox="1"/>
      </xdr:nvSpPr>
      <xdr:spPr>
        <a:xfrm>
          <a:off x="5908675" y="109569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X2A1T</a:t>
          </a:r>
        </a:p>
      </xdr:txBody>
    </xdr:sp>
    <xdr:clientData/>
  </xdr:twoCellAnchor>
  <xdr:twoCellAnchor>
    <xdr:from>
      <xdr:col>4</xdr:col>
      <xdr:colOff>3175</xdr:colOff>
      <xdr:row>38</xdr:row>
      <xdr:rowOff>3175</xdr:rowOff>
    </xdr:from>
    <xdr:to>
      <xdr:col>4</xdr:col>
      <xdr:colOff>66675</xdr:colOff>
      <xdr:row>38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945C4D-BD50-446D-B104-C904E3F87A7B}"/>
            </a:ext>
          </a:extLst>
        </xdr:cNvPr>
        <xdr:cNvSpPr txBox="1"/>
      </xdr:nvSpPr>
      <xdr:spPr>
        <a:xfrm>
          <a:off x="5908675" y="75279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X2A2T</a:t>
          </a:r>
        </a:p>
      </xdr:txBody>
    </xdr:sp>
    <xdr:clientData/>
  </xdr:twoCellAnchor>
  <xdr:twoCellAnchor>
    <xdr:from>
      <xdr:col>4</xdr:col>
      <xdr:colOff>3175</xdr:colOff>
      <xdr:row>27</xdr:row>
      <xdr:rowOff>3175</xdr:rowOff>
    </xdr:from>
    <xdr:to>
      <xdr:col>4</xdr:col>
      <xdr:colOff>66675</xdr:colOff>
      <xdr:row>27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4DF20E-552C-47AC-A7D5-F8500CFC8E75}"/>
            </a:ext>
          </a:extLst>
        </xdr:cNvPr>
        <xdr:cNvSpPr txBox="1"/>
      </xdr:nvSpPr>
      <xdr:spPr>
        <a:xfrm>
          <a:off x="5908675" y="54419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X2A4T</a:t>
          </a:r>
        </a:p>
      </xdr:txBody>
    </xdr:sp>
    <xdr:clientData/>
  </xdr:twoCellAnchor>
  <xdr:twoCellAnchor>
    <xdr:from>
      <xdr:col>4</xdr:col>
      <xdr:colOff>3175</xdr:colOff>
      <xdr:row>44</xdr:row>
      <xdr:rowOff>3175</xdr:rowOff>
    </xdr:from>
    <xdr:to>
      <xdr:col>4</xdr:col>
      <xdr:colOff>66675</xdr:colOff>
      <xdr:row>44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751DD55-5AEB-4991-BF2B-18997F5AD5A1}"/>
            </a:ext>
          </a:extLst>
        </xdr:cNvPr>
        <xdr:cNvSpPr txBox="1"/>
      </xdr:nvSpPr>
      <xdr:spPr>
        <a:xfrm>
          <a:off x="5908675" y="86709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X2A5T</a:t>
          </a:r>
        </a:p>
      </xdr:txBody>
    </xdr:sp>
    <xdr:clientData/>
  </xdr:twoCellAnchor>
  <xdr:twoCellAnchor>
    <xdr:from>
      <xdr:col>4</xdr:col>
      <xdr:colOff>3175</xdr:colOff>
      <xdr:row>8</xdr:row>
      <xdr:rowOff>3175</xdr:rowOff>
    </xdr:from>
    <xdr:to>
      <xdr:col>4</xdr:col>
      <xdr:colOff>66675</xdr:colOff>
      <xdr:row>8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CD114C-80FF-45B3-AA2F-2085A8357524}"/>
            </a:ext>
          </a:extLst>
        </xdr:cNvPr>
        <xdr:cNvSpPr txBox="1"/>
      </xdr:nvSpPr>
      <xdr:spPr>
        <a:xfrm>
          <a:off x="5908675" y="1841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4</xdr:col>
      <xdr:colOff>3175</xdr:colOff>
      <xdr:row>9</xdr:row>
      <xdr:rowOff>3175</xdr:rowOff>
    </xdr:from>
    <xdr:to>
      <xdr:col>4</xdr:col>
      <xdr:colOff>66675</xdr:colOff>
      <xdr:row>9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9DC2633-2807-4559-8180-1B3F35DCCD01}"/>
            </a:ext>
          </a:extLst>
        </xdr:cNvPr>
        <xdr:cNvSpPr txBox="1"/>
      </xdr:nvSpPr>
      <xdr:spPr>
        <a:xfrm>
          <a:off x="5908675" y="20320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X1A1T</a:t>
          </a:r>
        </a:p>
      </xdr:txBody>
    </xdr:sp>
    <xdr:clientData/>
  </xdr:twoCellAnchor>
  <xdr:twoCellAnchor>
    <xdr:from>
      <xdr:col>4</xdr:col>
      <xdr:colOff>3175</xdr:colOff>
      <xdr:row>5</xdr:row>
      <xdr:rowOff>3175</xdr:rowOff>
    </xdr:from>
    <xdr:to>
      <xdr:col>4</xdr:col>
      <xdr:colOff>66675</xdr:colOff>
      <xdr:row>5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5CEBF3F-3389-4707-B667-6FB633F274A6}"/>
            </a:ext>
          </a:extLst>
        </xdr:cNvPr>
        <xdr:cNvSpPr txBox="1"/>
      </xdr:nvSpPr>
      <xdr:spPr>
        <a:xfrm>
          <a:off x="5908675" y="9556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X1A2T</a:t>
          </a:r>
        </a:p>
      </xdr:txBody>
    </xdr:sp>
    <xdr:clientData/>
  </xdr:twoCellAnchor>
  <xdr:twoCellAnchor>
    <xdr:from>
      <xdr:col>4</xdr:col>
      <xdr:colOff>3175</xdr:colOff>
      <xdr:row>46</xdr:row>
      <xdr:rowOff>3175</xdr:rowOff>
    </xdr:from>
    <xdr:to>
      <xdr:col>4</xdr:col>
      <xdr:colOff>66675</xdr:colOff>
      <xdr:row>46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A2F4305-23B3-4C58-9F75-2FCCD998D0A9}"/>
            </a:ext>
          </a:extLst>
        </xdr:cNvPr>
        <xdr:cNvSpPr txBox="1"/>
      </xdr:nvSpPr>
      <xdr:spPr>
        <a:xfrm>
          <a:off x="5908675" y="90519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X2A5T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0856327-21AC-4857-8979-BEAB8750FFA1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3</xdr:col>
      <xdr:colOff>1219200</xdr:colOff>
      <xdr:row>56</xdr:row>
      <xdr:rowOff>139700</xdr:rowOff>
    </xdr:from>
    <xdr:to>
      <xdr:col>4</xdr:col>
      <xdr:colOff>53975</xdr:colOff>
      <xdr:row>57</xdr:row>
      <xdr:rowOff>61317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D0FA3F6-7D7C-4BF0-A747-328EBA7A2575}"/>
            </a:ext>
          </a:extLst>
        </xdr:cNvPr>
        <xdr:cNvSpPr txBox="1"/>
      </xdr:nvSpPr>
      <xdr:spPr>
        <a:xfrm>
          <a:off x="5905500" y="11093450"/>
          <a:ext cx="53975" cy="11211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X1A1T</a:t>
          </a:r>
        </a:p>
      </xdr:txBody>
    </xdr:sp>
    <xdr:clientData/>
  </xdr:twoCellAnchor>
  <xdr:twoCellAnchor>
    <xdr:from>
      <xdr:col>3</xdr:col>
      <xdr:colOff>1219200</xdr:colOff>
      <xdr:row>8</xdr:row>
      <xdr:rowOff>19050</xdr:rowOff>
    </xdr:from>
    <xdr:to>
      <xdr:col>4</xdr:col>
      <xdr:colOff>53975</xdr:colOff>
      <xdr:row>8</xdr:row>
      <xdr:rowOff>121642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3780FDF-E55D-4013-B8D8-E408C7F521DD}"/>
            </a:ext>
          </a:extLst>
        </xdr:cNvPr>
        <xdr:cNvSpPr txBox="1"/>
      </xdr:nvSpPr>
      <xdr:spPr>
        <a:xfrm>
          <a:off x="5905500" y="1857375"/>
          <a:ext cx="539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X1A2T</a:t>
          </a:r>
        </a:p>
      </xdr:txBody>
    </xdr:sp>
    <xdr:clientData/>
  </xdr:twoCellAnchor>
  <xdr:twoCellAnchor>
    <xdr:from>
      <xdr:col>3</xdr:col>
      <xdr:colOff>1219200</xdr:colOff>
      <xdr:row>9</xdr:row>
      <xdr:rowOff>28575</xdr:rowOff>
    </xdr:from>
    <xdr:to>
      <xdr:col>4</xdr:col>
      <xdr:colOff>53975</xdr:colOff>
      <xdr:row>9</xdr:row>
      <xdr:rowOff>131167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868FAC-318E-4D28-97FC-D0DCF9983F0E}"/>
            </a:ext>
          </a:extLst>
        </xdr:cNvPr>
        <xdr:cNvSpPr txBox="1"/>
      </xdr:nvSpPr>
      <xdr:spPr>
        <a:xfrm>
          <a:off x="5905500" y="2057400"/>
          <a:ext cx="539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X1A3T</a:t>
          </a:r>
        </a:p>
      </xdr:txBody>
    </xdr:sp>
    <xdr:clientData/>
  </xdr:twoCellAnchor>
  <xdr:twoCellAnchor>
    <xdr:from>
      <xdr:col>3</xdr:col>
      <xdr:colOff>1219200</xdr:colOff>
      <xdr:row>38</xdr:row>
      <xdr:rowOff>95250</xdr:rowOff>
    </xdr:from>
    <xdr:to>
      <xdr:col>4</xdr:col>
      <xdr:colOff>53975</xdr:colOff>
      <xdr:row>39</xdr:row>
      <xdr:rowOff>16867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E88F3D7-61C8-4784-8D45-9AFFD88CBB03}"/>
            </a:ext>
          </a:extLst>
        </xdr:cNvPr>
        <xdr:cNvSpPr txBox="1"/>
      </xdr:nvSpPr>
      <xdr:spPr>
        <a:xfrm>
          <a:off x="5905500" y="7620000"/>
          <a:ext cx="53975" cy="11211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X1A4T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53975</xdr:colOff>
      <xdr:row>5</xdr:row>
      <xdr:rowOff>112117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435EBDD-854C-40E7-AFC0-FA384DD77EAE}"/>
            </a:ext>
          </a:extLst>
        </xdr:cNvPr>
        <xdr:cNvSpPr txBox="1"/>
      </xdr:nvSpPr>
      <xdr:spPr>
        <a:xfrm>
          <a:off x="5905500" y="962025"/>
          <a:ext cx="539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X1A5T</a:t>
          </a:r>
        </a:p>
      </xdr:txBody>
    </xdr:sp>
    <xdr:clientData/>
  </xdr:twoCellAnchor>
  <xdr:twoCellAnchor>
    <xdr:from>
      <xdr:col>3</xdr:col>
      <xdr:colOff>1219200</xdr:colOff>
      <xdr:row>27</xdr:row>
      <xdr:rowOff>66675</xdr:rowOff>
    </xdr:from>
    <xdr:to>
      <xdr:col>4</xdr:col>
      <xdr:colOff>53975</xdr:colOff>
      <xdr:row>27</xdr:row>
      <xdr:rowOff>169267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8EB8F7A-2369-46E2-95FC-089CAB47D173}"/>
            </a:ext>
          </a:extLst>
        </xdr:cNvPr>
        <xdr:cNvSpPr txBox="1"/>
      </xdr:nvSpPr>
      <xdr:spPr>
        <a:xfrm>
          <a:off x="5905500" y="5505450"/>
          <a:ext cx="539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X1A6T</a:t>
          </a:r>
        </a:p>
      </xdr:txBody>
    </xdr:sp>
    <xdr:clientData/>
  </xdr:twoCellAnchor>
  <xdr:twoCellAnchor>
    <xdr:from>
      <xdr:col>3</xdr:col>
      <xdr:colOff>1219200</xdr:colOff>
      <xdr:row>44</xdr:row>
      <xdr:rowOff>114300</xdr:rowOff>
    </xdr:from>
    <xdr:to>
      <xdr:col>4</xdr:col>
      <xdr:colOff>53975</xdr:colOff>
      <xdr:row>45</xdr:row>
      <xdr:rowOff>35917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0334F25-F083-45B6-BD74-43C97605D579}"/>
            </a:ext>
          </a:extLst>
        </xdr:cNvPr>
        <xdr:cNvSpPr txBox="1"/>
      </xdr:nvSpPr>
      <xdr:spPr>
        <a:xfrm>
          <a:off x="5905500" y="8782050"/>
          <a:ext cx="53975" cy="11211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X1A7T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d546d0a40f712/Documents/Goldfield%20Ranch%20Fire%20District/Finances/Budgets/FY2026/Goldfield%20Ranch%20FY%2025-26%20Official%20Budget%20Form%2005-07-2025.xlsx" TargetMode="External"/><Relationship Id="rId1" Type="http://schemas.openxmlformats.org/officeDocument/2006/relationships/externalLinkPath" Target="Goldfield%20Ranch%20FY%2025-26%20Official%20Budget%20Form%2005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x calculation and summary"/>
      <sheetName val="Budget"/>
      <sheetName val="Instructions"/>
    </sheetNames>
    <sheetDataSet>
      <sheetData sheetId="0">
        <row r="7">
          <cell r="E7" t="str">
            <v>Goldfield Ranch Fire District</v>
          </cell>
        </row>
        <row r="9">
          <cell r="E9">
            <v>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[s1l1];/" TargetMode="External"/><Relationship Id="rId1" Type="http://schemas.openxmlformats.org/officeDocument/2006/relationships/hyperlink" Target="http://[s1l0]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CDB1-DD60-4A66-8BFE-671224DF4EC4}">
  <dimension ref="A1:E76"/>
  <sheetViews>
    <sheetView tabSelected="1" topLeftCell="A46" workbookViewId="0">
      <selection sqref="A1:E76"/>
    </sheetView>
  </sheetViews>
  <sheetFormatPr defaultRowHeight="15" x14ac:dyDescent="0.25"/>
  <cols>
    <col min="1" max="1" width="4.140625" customWidth="1"/>
    <col min="2" max="2" width="55.5703125" customWidth="1"/>
    <col min="3" max="3" width="20" customWidth="1"/>
    <col min="4" max="4" width="20.140625" customWidth="1"/>
    <col min="5" max="5" width="20.28515625" customWidth="1"/>
  </cols>
  <sheetData>
    <row r="1" spans="1:5" x14ac:dyDescent="0.25">
      <c r="A1" s="1"/>
      <c r="B1" s="2" t="s">
        <v>0</v>
      </c>
      <c r="C1" s="3" t="str">
        <f>FireDistrictName</f>
        <v>Goldfield Ranch Fire District</v>
      </c>
      <c r="D1" s="3"/>
      <c r="E1" s="3"/>
    </row>
    <row r="2" spans="1:5" x14ac:dyDescent="0.25">
      <c r="A2" s="4"/>
    </row>
    <row r="3" spans="1:5" x14ac:dyDescent="0.25">
      <c r="A3" s="1"/>
      <c r="B3" s="5"/>
      <c r="C3" s="6" t="str">
        <f>IF('[1]Tax calculation and summary'!E9="","Actual fiscal year 20XX",CONCATENATE("Actual fiscal year ",'[1]Tax calculation and summary'!E9-2))</f>
        <v>Actual fiscal year 2024</v>
      </c>
      <c r="D3" s="6" t="str">
        <f>IF('[1]Tax calculation and summary'!E9="","Actual (estimated) fiscal year 20XX",CONCATENATE("Actual (estimated) fiscal year ",'[1]Tax calculation and summary'!E9-1))</f>
        <v>Actual (estimated) fiscal year 2025</v>
      </c>
      <c r="E3" s="7" t="str">
        <f>IF('[1]Tax calculation and summary'!E9="","Budget fiscal year 20XX",CONCATENATE("Budget fiscal year ",'[1]Tax calculation and summary'!E9))</f>
        <v>Budget fiscal year 2026</v>
      </c>
    </row>
    <row r="4" spans="1:5" x14ac:dyDescent="0.25">
      <c r="A4" s="8"/>
      <c r="B4" s="9"/>
      <c r="C4" s="10"/>
      <c r="D4" s="10"/>
      <c r="E4" s="11"/>
    </row>
    <row r="5" spans="1:5" x14ac:dyDescent="0.25">
      <c r="A5" s="8"/>
      <c r="B5" s="12" t="s">
        <v>1</v>
      </c>
      <c r="C5" s="13"/>
      <c r="D5" s="13"/>
      <c r="E5" s="13"/>
    </row>
    <row r="6" spans="1:5" ht="140.25" x14ac:dyDescent="0.25">
      <c r="A6" s="14" t="s">
        <v>2</v>
      </c>
      <c r="B6" s="15" t="s">
        <v>3</v>
      </c>
      <c r="C6" s="16">
        <v>296964</v>
      </c>
      <c r="D6" s="16">
        <v>316228</v>
      </c>
      <c r="E6" s="16">
        <v>0</v>
      </c>
    </row>
    <row r="7" spans="1:5" x14ac:dyDescent="0.25">
      <c r="A7" s="14" t="s">
        <v>4</v>
      </c>
      <c r="B7" s="17" t="s">
        <v>5</v>
      </c>
      <c r="C7" s="16"/>
      <c r="D7" s="16"/>
      <c r="E7" s="18">
        <v>0</v>
      </c>
    </row>
    <row r="8" spans="1:5" x14ac:dyDescent="0.25">
      <c r="A8" s="4"/>
      <c r="B8" s="19" t="s">
        <v>6</v>
      </c>
      <c r="C8" s="20"/>
      <c r="D8" s="20"/>
      <c r="E8" s="20"/>
    </row>
    <row r="9" spans="1:5" x14ac:dyDescent="0.25">
      <c r="A9" s="14" t="s">
        <v>7</v>
      </c>
      <c r="B9" s="17" t="s">
        <v>8</v>
      </c>
      <c r="C9" s="21">
        <v>45325.4</v>
      </c>
      <c r="D9" s="16">
        <v>57681</v>
      </c>
      <c r="E9" s="16">
        <v>80000</v>
      </c>
    </row>
    <row r="10" spans="1:5" x14ac:dyDescent="0.25">
      <c r="A10" s="14" t="s">
        <v>9</v>
      </c>
      <c r="B10" s="17" t="s">
        <v>10</v>
      </c>
      <c r="C10" s="16">
        <v>9901</v>
      </c>
      <c r="D10" s="16">
        <v>12310</v>
      </c>
      <c r="E10" s="16">
        <v>12000</v>
      </c>
    </row>
    <row r="11" spans="1:5" x14ac:dyDescent="0.25">
      <c r="A11" s="22" t="s">
        <v>11</v>
      </c>
      <c r="B11" s="17" t="s">
        <v>12</v>
      </c>
      <c r="C11" s="16"/>
      <c r="D11" s="16"/>
      <c r="E11" s="16"/>
    </row>
    <row r="12" spans="1:5" x14ac:dyDescent="0.25">
      <c r="A12" s="22" t="s">
        <v>13</v>
      </c>
      <c r="B12" s="17" t="s">
        <v>14</v>
      </c>
      <c r="C12" s="16"/>
      <c r="D12" s="16"/>
      <c r="E12" s="16"/>
    </row>
    <row r="13" spans="1:5" x14ac:dyDescent="0.25">
      <c r="A13" s="22" t="s">
        <v>15</v>
      </c>
      <c r="B13" s="17" t="s">
        <v>16</v>
      </c>
      <c r="C13" s="16"/>
      <c r="D13" s="16">
        <v>144962</v>
      </c>
      <c r="E13" s="16"/>
    </row>
    <row r="14" spans="1:5" x14ac:dyDescent="0.25">
      <c r="A14" s="22" t="s">
        <v>17</v>
      </c>
      <c r="B14" s="17" t="s">
        <v>18</v>
      </c>
      <c r="C14" s="16"/>
      <c r="D14" s="16"/>
      <c r="E14" s="16"/>
    </row>
    <row r="15" spans="1:5" x14ac:dyDescent="0.25">
      <c r="A15" s="22" t="s">
        <v>19</v>
      </c>
      <c r="B15" s="17" t="s">
        <v>20</v>
      </c>
      <c r="C15" s="16">
        <v>8486</v>
      </c>
      <c r="D15" s="16">
        <v>11075</v>
      </c>
      <c r="E15" s="16">
        <v>10000</v>
      </c>
    </row>
    <row r="16" spans="1:5" x14ac:dyDescent="0.25">
      <c r="A16" s="22" t="s">
        <v>21</v>
      </c>
      <c r="B16" s="17" t="s">
        <v>22</v>
      </c>
      <c r="C16" s="16"/>
      <c r="D16" s="16"/>
      <c r="E16" s="16"/>
    </row>
    <row r="17" spans="1:5" x14ac:dyDescent="0.25">
      <c r="A17" s="23" t="s">
        <v>23</v>
      </c>
      <c r="B17" s="17" t="s">
        <v>24</v>
      </c>
      <c r="C17" s="16"/>
      <c r="D17" s="16"/>
      <c r="E17" s="16"/>
    </row>
    <row r="18" spans="1:5" x14ac:dyDescent="0.25">
      <c r="A18" s="22" t="s">
        <v>25</v>
      </c>
      <c r="B18" s="24" t="s">
        <v>26</v>
      </c>
      <c r="C18" s="16">
        <v>3385</v>
      </c>
      <c r="D18" s="16">
        <v>3233</v>
      </c>
      <c r="E18" s="16">
        <v>3233</v>
      </c>
    </row>
    <row r="19" spans="1:5" x14ac:dyDescent="0.25">
      <c r="A19" s="22"/>
      <c r="B19" s="24" t="s">
        <v>27</v>
      </c>
      <c r="C19" s="16"/>
      <c r="D19" s="16"/>
      <c r="E19" s="25"/>
    </row>
    <row r="20" spans="1:5" x14ac:dyDescent="0.25">
      <c r="A20" s="22"/>
      <c r="B20" s="24" t="s">
        <v>27</v>
      </c>
      <c r="C20" s="16"/>
      <c r="D20" s="16"/>
      <c r="E20" s="16"/>
    </row>
    <row r="21" spans="1:5" x14ac:dyDescent="0.25">
      <c r="A21" s="22"/>
      <c r="B21" s="24" t="s">
        <v>27</v>
      </c>
      <c r="C21" s="16"/>
      <c r="D21" s="16"/>
      <c r="E21" s="16"/>
    </row>
    <row r="22" spans="1:5" ht="15.75" thickBot="1" x14ac:dyDescent="0.3">
      <c r="A22" s="22"/>
      <c r="B22" s="26" t="s">
        <v>27</v>
      </c>
      <c r="C22" s="27"/>
      <c r="D22" s="27"/>
      <c r="E22" s="27"/>
    </row>
    <row r="23" spans="1:5" ht="15.75" thickBot="1" x14ac:dyDescent="0.3">
      <c r="A23" s="22" t="s">
        <v>28</v>
      </c>
      <c r="B23" s="28" t="s">
        <v>29</v>
      </c>
      <c r="C23" s="29">
        <f>SUM(C6:C22)</f>
        <v>364061.4</v>
      </c>
      <c r="D23" s="29">
        <f>SUM(D6:D22)</f>
        <v>545489</v>
      </c>
      <c r="E23" s="29">
        <f>SUM(E6:E22)</f>
        <v>105233</v>
      </c>
    </row>
    <row r="24" spans="1:5" ht="15.75" thickTop="1" x14ac:dyDescent="0.25">
      <c r="A24" s="4"/>
      <c r="B24" s="30"/>
    </row>
    <row r="25" spans="1:5" x14ac:dyDescent="0.25">
      <c r="A25" s="1"/>
      <c r="B25" s="31" t="s">
        <v>30</v>
      </c>
      <c r="C25" s="32"/>
      <c r="D25" s="32"/>
      <c r="E25" s="32"/>
    </row>
    <row r="26" spans="1:5" x14ac:dyDescent="0.25">
      <c r="A26" s="1"/>
      <c r="B26" s="33"/>
      <c r="C26" s="34"/>
      <c r="D26" s="34"/>
      <c r="E26" s="34"/>
    </row>
    <row r="27" spans="1:5" x14ac:dyDescent="0.25">
      <c r="A27" s="22" t="s">
        <v>31</v>
      </c>
      <c r="B27" s="35" t="s">
        <v>32</v>
      </c>
      <c r="C27" s="20"/>
      <c r="D27" s="20"/>
      <c r="E27" s="20"/>
    </row>
    <row r="28" spans="1:5" ht="15.75" thickBot="1" x14ac:dyDescent="0.3">
      <c r="A28" s="14" t="s">
        <v>33</v>
      </c>
      <c r="B28" s="36" t="str">
        <f>CONCATENATE("Estimated number of full-time employees (FTE) in ",IF(BudgetYear="","",BudgetYear),":")</f>
        <v>Estimated number of full-time employees (FTE) in 2026:</v>
      </c>
      <c r="C28" s="20"/>
      <c r="D28" s="20"/>
      <c r="E28" s="37">
        <v>0</v>
      </c>
    </row>
    <row r="29" spans="1:5" x14ac:dyDescent="0.25">
      <c r="A29" s="22" t="s">
        <v>34</v>
      </c>
      <c r="B29" s="38" t="s">
        <v>35</v>
      </c>
      <c r="C29" s="39"/>
      <c r="D29" s="39"/>
      <c r="E29" s="39"/>
    </row>
    <row r="30" spans="1:5" x14ac:dyDescent="0.25">
      <c r="A30" s="22" t="s">
        <v>36</v>
      </c>
      <c r="B30" s="38" t="s">
        <v>37</v>
      </c>
      <c r="C30" s="39"/>
      <c r="D30" s="39"/>
      <c r="E30" s="39"/>
    </row>
    <row r="31" spans="1:5" x14ac:dyDescent="0.25">
      <c r="A31" s="22" t="s">
        <v>38</v>
      </c>
      <c r="B31" s="38" t="s">
        <v>39</v>
      </c>
      <c r="C31" s="39"/>
      <c r="D31" s="39"/>
      <c r="E31" s="39"/>
    </row>
    <row r="32" spans="1:5" x14ac:dyDescent="0.25">
      <c r="A32" s="22" t="s">
        <v>40</v>
      </c>
      <c r="B32" s="40" t="s">
        <v>41</v>
      </c>
      <c r="C32" s="39"/>
      <c r="D32" s="39"/>
      <c r="E32" s="39"/>
    </row>
    <row r="33" spans="1:5" x14ac:dyDescent="0.25">
      <c r="A33" s="22"/>
      <c r="B33" s="40" t="s">
        <v>41</v>
      </c>
      <c r="C33" s="41"/>
      <c r="D33" s="41"/>
      <c r="E33" s="41"/>
    </row>
    <row r="34" spans="1:5" ht="15.75" thickBot="1" x14ac:dyDescent="0.3">
      <c r="A34" s="22"/>
      <c r="B34" s="40" t="s">
        <v>41</v>
      </c>
      <c r="C34" s="42"/>
      <c r="D34" s="42"/>
      <c r="E34" s="42"/>
    </row>
    <row r="35" spans="1:5" x14ac:dyDescent="0.25">
      <c r="A35" s="22" t="s">
        <v>42</v>
      </c>
      <c r="B35" s="43" t="s">
        <v>43</v>
      </c>
      <c r="C35" s="44">
        <f>SUM(C29:C34)</f>
        <v>0</v>
      </c>
      <c r="D35" s="44">
        <f>SUM(D29:D34)</f>
        <v>0</v>
      </c>
      <c r="E35" s="44">
        <f>SUM(E29:E34)</f>
        <v>0</v>
      </c>
    </row>
    <row r="36" spans="1:5" x14ac:dyDescent="0.25">
      <c r="A36" s="1"/>
      <c r="B36" s="45" t="s">
        <v>44</v>
      </c>
      <c r="C36" s="46"/>
      <c r="D36" s="46"/>
      <c r="E36" s="46"/>
    </row>
    <row r="37" spans="1:5" x14ac:dyDescent="0.25">
      <c r="A37" s="22" t="s">
        <v>45</v>
      </c>
      <c r="B37" s="38" t="s">
        <v>46</v>
      </c>
      <c r="C37" s="39"/>
      <c r="D37" s="39"/>
      <c r="E37" s="39"/>
    </row>
    <row r="38" spans="1:5" x14ac:dyDescent="0.25">
      <c r="A38" s="22" t="s">
        <v>47</v>
      </c>
      <c r="B38" s="38" t="s">
        <v>48</v>
      </c>
      <c r="C38" s="39"/>
      <c r="D38" s="39"/>
      <c r="E38" s="39"/>
    </row>
    <row r="39" spans="1:5" x14ac:dyDescent="0.25">
      <c r="A39" s="14" t="s">
        <v>49</v>
      </c>
      <c r="B39" s="38" t="s">
        <v>50</v>
      </c>
      <c r="C39" s="39">
        <v>40000</v>
      </c>
      <c r="D39" s="39">
        <v>40000</v>
      </c>
      <c r="E39" s="39">
        <v>40000</v>
      </c>
    </row>
    <row r="40" spans="1:5" x14ac:dyDescent="0.25">
      <c r="A40" s="22" t="s">
        <v>51</v>
      </c>
      <c r="B40" s="38" t="s">
        <v>52</v>
      </c>
      <c r="C40" s="39"/>
      <c r="D40" s="39"/>
      <c r="E40" s="39"/>
    </row>
    <row r="41" spans="1:5" x14ac:dyDescent="0.25">
      <c r="A41" s="22" t="s">
        <v>53</v>
      </c>
      <c r="B41" s="38" t="s">
        <v>54</v>
      </c>
      <c r="C41" s="39"/>
      <c r="D41" s="39">
        <v>0</v>
      </c>
      <c r="E41" s="39"/>
    </row>
    <row r="42" spans="1:5" x14ac:dyDescent="0.25">
      <c r="A42" s="22" t="s">
        <v>55</v>
      </c>
      <c r="B42" s="38" t="s">
        <v>56</v>
      </c>
      <c r="C42" s="39"/>
      <c r="D42" s="39"/>
      <c r="E42" s="39"/>
    </row>
    <row r="43" spans="1:5" x14ac:dyDescent="0.25">
      <c r="A43" s="22" t="s">
        <v>57</v>
      </c>
      <c r="B43" s="38" t="s">
        <v>58</v>
      </c>
      <c r="C43" s="39"/>
      <c r="D43" s="39">
        <v>0</v>
      </c>
      <c r="E43" s="39">
        <v>1600</v>
      </c>
    </row>
    <row r="44" spans="1:5" x14ac:dyDescent="0.25">
      <c r="A44" s="22" t="s">
        <v>59</v>
      </c>
      <c r="B44" s="38" t="s">
        <v>60</v>
      </c>
      <c r="C44" s="39"/>
      <c r="D44" s="39"/>
      <c r="E44" s="39">
        <v>5000</v>
      </c>
    </row>
    <row r="45" spans="1:5" x14ac:dyDescent="0.25">
      <c r="A45" s="14" t="s">
        <v>61</v>
      </c>
      <c r="B45" s="38" t="s">
        <v>62</v>
      </c>
      <c r="C45" s="39"/>
      <c r="D45" s="39">
        <v>0</v>
      </c>
      <c r="E45" s="39">
        <v>5000</v>
      </c>
    </row>
    <row r="46" spans="1:5" x14ac:dyDescent="0.25">
      <c r="A46" s="22" t="s">
        <v>63</v>
      </c>
      <c r="B46" s="40" t="s">
        <v>41</v>
      </c>
      <c r="C46" s="39"/>
      <c r="D46" s="39"/>
      <c r="E46" s="39"/>
    </row>
    <row r="47" spans="1:5" x14ac:dyDescent="0.25">
      <c r="A47" s="1"/>
      <c r="B47" s="40" t="s">
        <v>41</v>
      </c>
      <c r="C47" s="41"/>
      <c r="D47" s="41"/>
      <c r="E47" s="41"/>
    </row>
    <row r="48" spans="1:5" ht="15.75" thickBot="1" x14ac:dyDescent="0.3">
      <c r="A48" s="1"/>
      <c r="B48" s="40" t="s">
        <v>41</v>
      </c>
      <c r="C48" s="42"/>
      <c r="D48" s="42"/>
      <c r="E48" s="42"/>
    </row>
    <row r="49" spans="1:5" x14ac:dyDescent="0.25">
      <c r="A49" s="22" t="s">
        <v>64</v>
      </c>
      <c r="B49" s="43" t="s">
        <v>65</v>
      </c>
      <c r="C49" s="44">
        <f>SUM(C37:C48)</f>
        <v>40000</v>
      </c>
      <c r="D49" s="44">
        <f t="shared" ref="D49" si="0">SUM(D37:D48)</f>
        <v>40000</v>
      </c>
      <c r="E49" s="44">
        <f>SUM(E37:E48)</f>
        <v>51600</v>
      </c>
    </row>
    <row r="50" spans="1:5" x14ac:dyDescent="0.25">
      <c r="A50" s="1"/>
      <c r="B50" s="45" t="s">
        <v>66</v>
      </c>
      <c r="C50" s="46"/>
      <c r="D50" s="46"/>
      <c r="E50" s="46"/>
    </row>
    <row r="51" spans="1:5" x14ac:dyDescent="0.25">
      <c r="A51" s="1" t="s">
        <v>67</v>
      </c>
      <c r="B51" s="38" t="s">
        <v>68</v>
      </c>
      <c r="C51" s="39"/>
      <c r="D51" s="39"/>
      <c r="E51" s="39"/>
    </row>
    <row r="52" spans="1:5" x14ac:dyDescent="0.25">
      <c r="A52" s="22" t="s">
        <v>69</v>
      </c>
      <c r="B52" s="38" t="s">
        <v>70</v>
      </c>
      <c r="C52" s="39"/>
      <c r="D52" s="39">
        <v>256124</v>
      </c>
      <c r="E52" s="39"/>
    </row>
    <row r="53" spans="1:5" x14ac:dyDescent="0.25">
      <c r="A53" s="22" t="s">
        <v>71</v>
      </c>
      <c r="B53" s="38" t="s">
        <v>72</v>
      </c>
      <c r="C53" s="39"/>
      <c r="D53" s="39"/>
      <c r="E53" s="39"/>
    </row>
    <row r="54" spans="1:5" x14ac:dyDescent="0.25">
      <c r="A54" s="22" t="s">
        <v>73</v>
      </c>
      <c r="B54" s="38" t="s">
        <v>74</v>
      </c>
      <c r="C54" s="39"/>
      <c r="D54" s="39"/>
      <c r="E54" s="39"/>
    </row>
    <row r="55" spans="1:5" x14ac:dyDescent="0.25">
      <c r="A55" s="47" t="s">
        <v>75</v>
      </c>
      <c r="B55" s="38" t="s">
        <v>76</v>
      </c>
      <c r="C55" s="39"/>
      <c r="D55" s="39"/>
      <c r="E55" s="39"/>
    </row>
    <row r="56" spans="1:5" x14ac:dyDescent="0.25">
      <c r="A56" s="22" t="s">
        <v>77</v>
      </c>
      <c r="B56" s="38" t="s">
        <v>78</v>
      </c>
      <c r="C56" s="39"/>
      <c r="D56" s="39"/>
      <c r="E56" s="39"/>
    </row>
    <row r="57" spans="1:5" x14ac:dyDescent="0.25">
      <c r="A57" s="14" t="s">
        <v>79</v>
      </c>
      <c r="B57" s="38" t="s">
        <v>80</v>
      </c>
      <c r="C57" s="39"/>
      <c r="D57" s="39"/>
      <c r="E57" s="39"/>
    </row>
    <row r="58" spans="1:5" x14ac:dyDescent="0.25">
      <c r="A58" s="14" t="s">
        <v>81</v>
      </c>
      <c r="B58" s="38" t="s">
        <v>82</v>
      </c>
      <c r="C58" s="39"/>
      <c r="D58" s="39"/>
      <c r="E58" s="39"/>
    </row>
    <row r="59" spans="1:5" x14ac:dyDescent="0.25">
      <c r="A59" s="22" t="s">
        <v>83</v>
      </c>
      <c r="B59" s="40" t="s">
        <v>41</v>
      </c>
      <c r="C59" s="39"/>
      <c r="D59" s="39"/>
      <c r="E59" s="39"/>
    </row>
    <row r="60" spans="1:5" x14ac:dyDescent="0.25">
      <c r="A60" s="22"/>
      <c r="B60" s="40" t="s">
        <v>41</v>
      </c>
      <c r="C60" s="39"/>
      <c r="D60" s="39"/>
      <c r="E60" s="39"/>
    </row>
    <row r="61" spans="1:5" ht="15.75" thickBot="1" x14ac:dyDescent="0.3">
      <c r="A61" s="22"/>
      <c r="B61" s="40" t="s">
        <v>41</v>
      </c>
      <c r="C61" s="42"/>
      <c r="D61" s="42"/>
      <c r="E61" s="42"/>
    </row>
    <row r="62" spans="1:5" x14ac:dyDescent="0.25">
      <c r="A62" s="22" t="s">
        <v>84</v>
      </c>
      <c r="B62" s="43" t="s">
        <v>85</v>
      </c>
      <c r="C62" s="44">
        <f>SUM(C51:C61)</f>
        <v>0</v>
      </c>
      <c r="D62" s="44">
        <f>SUM(D51:D61)</f>
        <v>256124</v>
      </c>
      <c r="E62" s="44">
        <f>SUM(E51:E61)</f>
        <v>0</v>
      </c>
    </row>
    <row r="63" spans="1:5" x14ac:dyDescent="0.25">
      <c r="A63" s="22" t="s">
        <v>86</v>
      </c>
      <c r="B63" s="45" t="s">
        <v>87</v>
      </c>
      <c r="C63" s="46"/>
      <c r="D63" s="46"/>
      <c r="E63" s="46"/>
    </row>
    <row r="64" spans="1:5" x14ac:dyDescent="0.25">
      <c r="A64" s="22" t="s">
        <v>88</v>
      </c>
      <c r="B64" s="38" t="s">
        <v>89</v>
      </c>
      <c r="C64" s="39"/>
      <c r="D64" s="39"/>
      <c r="E64" s="39"/>
    </row>
    <row r="65" spans="1:5" x14ac:dyDescent="0.25">
      <c r="A65" s="22" t="s">
        <v>90</v>
      </c>
      <c r="B65" s="38" t="s">
        <v>91</v>
      </c>
      <c r="C65" s="39">
        <v>3845</v>
      </c>
      <c r="D65" s="39">
        <v>3482</v>
      </c>
      <c r="E65" s="39">
        <v>6000</v>
      </c>
    </row>
    <row r="66" spans="1:5" x14ac:dyDescent="0.25">
      <c r="A66" s="22" t="s">
        <v>92</v>
      </c>
      <c r="B66" s="38" t="s">
        <v>93</v>
      </c>
      <c r="C66" s="39"/>
      <c r="D66" s="39"/>
      <c r="E66" s="39">
        <f t="shared" ref="E66:E69" si="1">IFERROR(((((((C66-B66)/B66)+((D66-C66)/C66))/2))*D66)+D66,0)</f>
        <v>0</v>
      </c>
    </row>
    <row r="67" spans="1:5" x14ac:dyDescent="0.25">
      <c r="A67" s="22" t="s">
        <v>94</v>
      </c>
      <c r="B67" s="38" t="s">
        <v>95</v>
      </c>
      <c r="C67" s="39">
        <v>2742</v>
      </c>
      <c r="D67" s="39">
        <v>17155</v>
      </c>
      <c r="E67" s="39">
        <v>45000</v>
      </c>
    </row>
    <row r="68" spans="1:5" x14ac:dyDescent="0.25">
      <c r="A68" s="22" t="s">
        <v>96</v>
      </c>
      <c r="B68" s="38" t="s">
        <v>97</v>
      </c>
      <c r="C68" s="39">
        <v>575</v>
      </c>
      <c r="D68" s="39">
        <v>575</v>
      </c>
      <c r="E68" s="39">
        <v>950</v>
      </c>
    </row>
    <row r="69" spans="1:5" x14ac:dyDescent="0.25">
      <c r="A69" s="22" t="s">
        <v>98</v>
      </c>
      <c r="B69" s="38" t="s">
        <v>99</v>
      </c>
      <c r="C69" s="39">
        <v>178</v>
      </c>
      <c r="D69" s="39">
        <v>200</v>
      </c>
      <c r="E69" s="39">
        <f t="shared" si="1"/>
        <v>0</v>
      </c>
    </row>
    <row r="70" spans="1:5" x14ac:dyDescent="0.25">
      <c r="A70" s="48" t="s">
        <v>100</v>
      </c>
      <c r="B70" s="40" t="s">
        <v>101</v>
      </c>
      <c r="C70" s="39"/>
      <c r="D70" s="39">
        <v>500</v>
      </c>
      <c r="E70" s="39">
        <v>1500</v>
      </c>
    </row>
    <row r="71" spans="1:5" x14ac:dyDescent="0.25">
      <c r="A71" s="1"/>
      <c r="B71" s="40" t="s">
        <v>102</v>
      </c>
      <c r="C71" s="39"/>
      <c r="D71" s="39"/>
      <c r="E71" s="39">
        <v>900</v>
      </c>
    </row>
    <row r="72" spans="1:5" ht="15.75" thickBot="1" x14ac:dyDescent="0.3">
      <c r="A72" s="1"/>
      <c r="B72" s="49" t="s">
        <v>41</v>
      </c>
      <c r="C72" s="42"/>
      <c r="D72" s="42"/>
      <c r="E72" s="42"/>
    </row>
    <row r="73" spans="1:5" ht="15.75" thickBot="1" x14ac:dyDescent="0.3">
      <c r="A73" s="48" t="s">
        <v>103</v>
      </c>
      <c r="B73" s="43" t="s">
        <v>104</v>
      </c>
      <c r="C73" s="50">
        <f>SUM(C64:C72)</f>
        <v>7340</v>
      </c>
      <c r="D73" s="50">
        <f t="shared" ref="D73:E73" si="2">SUM(D64:D72)</f>
        <v>21912</v>
      </c>
      <c r="E73" s="50">
        <f t="shared" si="2"/>
        <v>54350</v>
      </c>
    </row>
    <row r="74" spans="1:5" ht="15.75" thickBot="1" x14ac:dyDescent="0.3">
      <c r="A74" s="48" t="s">
        <v>105</v>
      </c>
      <c r="B74" s="51" t="s">
        <v>106</v>
      </c>
      <c r="C74" s="52">
        <f>SUM(C35+C49+C62+C73)</f>
        <v>47340</v>
      </c>
      <c r="D74" s="52">
        <f t="shared" ref="D74:E74" si="3">SUM(D35+D49+D62+D73)</f>
        <v>318036</v>
      </c>
      <c r="E74" s="52">
        <f t="shared" si="3"/>
        <v>105950</v>
      </c>
    </row>
    <row r="75" spans="1:5" ht="15.75" thickTop="1" x14ac:dyDescent="0.25">
      <c r="A75" s="4"/>
    </row>
    <row r="76" spans="1:5" x14ac:dyDescent="0.25">
      <c r="A76" s="4"/>
    </row>
  </sheetData>
  <mergeCells count="8">
    <mergeCell ref="C1:E1"/>
    <mergeCell ref="C3:C4"/>
    <mergeCell ref="D3:D4"/>
    <mergeCell ref="E3:E4"/>
    <mergeCell ref="B25:B26"/>
    <mergeCell ref="C25:C26"/>
    <mergeCell ref="D25:D26"/>
    <mergeCell ref="E25:E26"/>
  </mergeCells>
  <hyperlinks>
    <hyperlink ref="A57" r:id="rId1" location="DebtServiceInstruc" display="25." xr:uid="{AC06CA95-9011-4D7F-9781-2761D5260455}"/>
    <hyperlink ref="A58" r:id="rId2" location="DebtServiceInstruc" display="26." xr:uid="{AFEDEEA1-17C4-476A-895F-4A2737E1D5AA}"/>
    <hyperlink ref="A39" location="OperatingServicesInstruc" display="23." xr:uid="{0F0FDF75-25A2-4CE5-8BCB-BE5990908BE8}"/>
    <hyperlink ref="A45" location="ContingenciesInstruc" display="29." xr:uid="{C6BB2046-CBBB-4DA3-BDD4-A61363DFD631}"/>
    <hyperlink ref="A28" location="FTEInstruc" display="15." xr:uid="{57A43302-9D24-4552-8E5F-930B84E4339F}"/>
    <hyperlink ref="B27" location="ExpensesPersonnel" display="Personnel:" xr:uid="{D0436E85-FADA-44A5-A157-04F158863A22}"/>
    <hyperlink ref="A9" location="PropTaxInstruc" display="3." xr:uid="{6913175D-FA11-452F-92AE-EFA67AE7022C}"/>
    <hyperlink ref="A10" location="FDATInstruc" display="4." xr:uid="{2FBDE68E-E27A-4398-9F4D-96A3EAC71A83}"/>
    <hyperlink ref="A6" location="CarryforwardInstruc" display="1." xr:uid="{DE32FD18-235C-47C5-888A-3C06473E38EA}"/>
    <hyperlink ref="A7" location="CarryforwardInstruc" display="2." xr:uid="{6A7FC00D-4DDD-4376-98E3-62FC9244B3BA}"/>
    <hyperlink ref="A6:A7" location="CarryforwardInstruc" display="1." xr:uid="{C8E8F2EA-4F63-4DFB-9F17-01C091CF7C4F}"/>
    <hyperlink ref="A57:A58" location="DebtServiceInstruc" display="38." xr:uid="{BEACAE5C-99B1-40B9-800B-FEE997C8571D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VandenBerg</dc:creator>
  <cp:lastModifiedBy>Chris VandenBerg</cp:lastModifiedBy>
  <dcterms:created xsi:type="dcterms:W3CDTF">2025-11-13T17:27:58Z</dcterms:created>
  <dcterms:modified xsi:type="dcterms:W3CDTF">2025-11-13T17:31:04Z</dcterms:modified>
</cp:coreProperties>
</file>